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EAEPED_OG!$A$1:$I$160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G56" i="1"/>
  <c r="G54" i="1"/>
  <c r="G52" i="1"/>
  <c r="G51" i="1"/>
  <c r="G39" i="1"/>
  <c r="G38" i="1"/>
  <c r="G37" i="1"/>
  <c r="G36" i="1"/>
  <c r="G35" i="1"/>
  <c r="G34" i="1"/>
  <c r="G33" i="1"/>
  <c r="G32" i="1"/>
  <c r="G31" i="1"/>
  <c r="G29" i="1"/>
  <c r="G27" i="1"/>
  <c r="G26" i="1"/>
  <c r="G25" i="1"/>
  <c r="G24" i="1"/>
  <c r="G22" i="1"/>
  <c r="G21" i="1"/>
  <c r="G17" i="1"/>
  <c r="G16" i="1"/>
  <c r="G15" i="1"/>
  <c r="G14" i="1"/>
  <c r="G13" i="1"/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G160" i="1" l="1"/>
  <c r="D85" i="1"/>
  <c r="F85" i="1"/>
  <c r="H85" i="1"/>
  <c r="D10" i="1"/>
  <c r="D160" i="1" s="1"/>
  <c r="F10" i="1"/>
  <c r="F160" i="1" s="1"/>
  <c r="H10" i="1"/>
  <c r="E85" i="1"/>
  <c r="E10" i="1"/>
  <c r="H160" i="1" l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<sst xmlns="http://schemas.openxmlformats.org/spreadsheetml/2006/main" count="163" uniqueCount="90">
  <si>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</si>
  <si>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</si>
  <si>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</si>
  <si>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</si>
  <si>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</si>
  <si>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</si>
  <si>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</si>
  <si>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</si>
  <si>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</si>
  <si>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</si>
  <si>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</si>
  <si>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</si>
  <si>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</si>
  <si>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</si>
  <si>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</si>
  <si>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</si>
  <si>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</si>
  <si>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</si>
  <si>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</si>
  <si>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</si>
  <si>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</si>
  <si>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</si>
  <si>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</si>
  <si>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</si>
  <si>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</si>
  <si>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</si>
  <si>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</si>
  <si>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</si>
  <si>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</si>
  <si>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</si>
  <si>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</si>
  <si>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</si>
  <si>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</si>
  <si>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</si>
  <si>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</si>
  <si>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</si>
  <si>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</si>
  <si>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</si>
  <si>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</si>
  <si>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</si>
  <si>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</si>
  <si>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</si>
  <si>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</si>
  <si>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</si>
  <si>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</si>
  <si>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</si>
  <si>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</si>
  <si>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</si>
  <si>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</si>
  <si>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</si>
  <si>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</si>
  <si>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</si>
  <si>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</si>
  <si>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</si>
  <si>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</si>
  <si>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</si>
  <si>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</si>
  <si>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</si>
  <si>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</si>
  <si>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</si>
  <si>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</si>
  <si>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</si>
  <si>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</si>
  <si>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</si>
  <si>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</si>
  <si>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</si>
  <si>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</si>
  <si>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</si>
  <si>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</si>
  <si>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</si>
  <si>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</si>
  <si>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</si>
  <si>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</si>
  <si>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</si>
  <si>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</si>
  <si>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</si>
  <si>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</si>
  <si>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</si>
  <si>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</si>
  <si>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</si>
  <si>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</si>
  <si>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</si>
  <si>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</si>
  <si>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</si>
  <si>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</si>
  <si>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</si>
  <si>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</si>
  <si>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</si>
  <si>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CHIHUAHUENSE PARA LA TRANSPARENCIA Y ACCESO A LA INFORMACION PUBLICA</t>
  </si>
  <si>
    <t>Del 01 de enero al 31 de Diciembre 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</si>
</sst>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6" fillId="0" borderId="13" xfId="1" applyNumberFormat="1" applyFont="1" applyFill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8" zoomScale="90" zoomScaleNormal="90" workbookViewId="0">
      <selection activeCell="G170" sqref="G17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44" t="s">
        <v>88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5">
      <c r="B5" s="50" t="s">
        <v>89</v>
      </c>
      <c r="C5" s="51"/>
      <c r="D5" s="51"/>
      <c r="E5" s="51"/>
      <c r="F5" s="51"/>
      <c r="G5" s="51"/>
      <c r="H5" s="52"/>
    </row>
    <row r="6" spans="2:9" ht="15.75" customHeight="1" thickBot="1" x14ac:dyDescent="0.3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65000000</v>
      </c>
      <c r="D10" s="8">
        <f>SUM(D12,D20,D30,D40,D50,D60,D64,D73,D77)</f>
        <v>0</v>
      </c>
      <c r="E10" s="28">
        <f t="shared" ref="E10:H10" si="0">SUM(E12,E20,E30,E40,E50,E60,E64,E73,E77)</f>
        <v>65000000</v>
      </c>
      <c r="F10" s="8">
        <f t="shared" si="0"/>
        <v>54027829.879999995</v>
      </c>
      <c r="G10" s="8">
        <f t="shared" si="0"/>
        <v>54027829.879999995</v>
      </c>
      <c r="H10" s="28">
        <f t="shared" si="0"/>
        <v>10972170.120000001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48961573</v>
      </c>
      <c r="D12" s="7">
        <f>SUM(D13:D19)</f>
        <v>0</v>
      </c>
      <c r="E12" s="29">
        <f t="shared" ref="E12:H12" si="1">SUM(E13:E19)</f>
        <v>48961573</v>
      </c>
      <c r="F12" s="7">
        <f t="shared" si="1"/>
        <v>40380152.339999996</v>
      </c>
      <c r="G12" s="7">
        <f t="shared" si="1"/>
        <v>40380152.339999996</v>
      </c>
      <c r="H12" s="29">
        <f t="shared" si="1"/>
        <v>8581420.6600000001</v>
      </c>
    </row>
    <row r="13" spans="2:9" ht="24" x14ac:dyDescent="0.2">
      <c r="B13" s="10" t="s">
        <v>14</v>
      </c>
      <c r="C13" s="26">
        <v>15626654</v>
      </c>
      <c r="D13" s="25">
        <v>0</v>
      </c>
      <c r="E13" s="30">
        <f>SUM(C13:D13)</f>
        <v>15626654</v>
      </c>
      <c r="F13" s="25">
        <v>12780481.609999999</v>
      </c>
      <c r="G13" s="25">
        <f>+F13</f>
        <v>12780481.609999999</v>
      </c>
      <c r="H13" s="34">
        <f>SUM(E13-F13)</f>
        <v>2846172.3900000006</v>
      </c>
    </row>
    <row r="14" spans="2:9" ht="22.9" customHeight="1" x14ac:dyDescent="0.2">
      <c r="B14" s="10" t="s">
        <v>15</v>
      </c>
      <c r="C14" s="26">
        <v>1165812</v>
      </c>
      <c r="D14" s="25">
        <v>0</v>
      </c>
      <c r="E14" s="30">
        <f t="shared" ref="E14:E79" si="2">SUM(C14:D14)</f>
        <v>1165812</v>
      </c>
      <c r="F14" s="25">
        <v>625254.65</v>
      </c>
      <c r="G14" s="25">
        <f>+F14</f>
        <v>625254.65</v>
      </c>
      <c r="H14" s="34">
        <f t="shared" ref="H14:H79" si="3">SUM(E14-F14)</f>
        <v>540557.35</v>
      </c>
    </row>
    <row r="15" spans="2:9" x14ac:dyDescent="0.2">
      <c r="B15" s="10" t="s">
        <v>16</v>
      </c>
      <c r="C15" s="26">
        <v>23852014</v>
      </c>
      <c r="D15" s="25">
        <v>0</v>
      </c>
      <c r="E15" s="30">
        <f t="shared" si="2"/>
        <v>23852014</v>
      </c>
      <c r="F15" s="25">
        <v>20773519.09</v>
      </c>
      <c r="G15" s="25">
        <f>+F15</f>
        <v>20773519.09</v>
      </c>
      <c r="H15" s="34">
        <f t="shared" si="3"/>
        <v>3078494.91</v>
      </c>
    </row>
    <row r="16" spans="2:9" x14ac:dyDescent="0.2">
      <c r="B16" s="10" t="s">
        <v>17</v>
      </c>
      <c r="C16" s="26">
        <v>4112179</v>
      </c>
      <c r="D16" s="25">
        <v>0</v>
      </c>
      <c r="E16" s="30">
        <f t="shared" si="2"/>
        <v>4112179</v>
      </c>
      <c r="F16" s="25">
        <v>3088008.51</v>
      </c>
      <c r="G16" s="25">
        <f>+F16</f>
        <v>3088008.51</v>
      </c>
      <c r="H16" s="34">
        <f t="shared" si="3"/>
        <v>1024170.4900000002</v>
      </c>
    </row>
    <row r="17" spans="2:8" x14ac:dyDescent="0.2">
      <c r="B17" s="10" t="s">
        <v>18</v>
      </c>
      <c r="C17" s="26">
        <v>4204914</v>
      </c>
      <c r="D17" s="25">
        <v>0</v>
      </c>
      <c r="E17" s="30">
        <f t="shared" si="2"/>
        <v>4204914</v>
      </c>
      <c r="F17" s="25">
        <v>3112888.48</v>
      </c>
      <c r="G17" s="25">
        <f>+F17</f>
        <v>3112888.48</v>
      </c>
      <c r="H17" s="34">
        <f t="shared" si="3"/>
        <v>1092025.52</v>
      </c>
    </row>
    <row r="18" spans="2:8" x14ac:dyDescent="0.2">
      <c r="B18" s="10" t="s">
        <v>19</v>
      </c>
      <c r="C18" s="26">
        <v>0</v>
      </c>
      <c r="D18" s="25">
        <v>0</v>
      </c>
      <c r="E18" s="30">
        <f t="shared" si="2"/>
        <v>0</v>
      </c>
      <c r="F18" s="25">
        <v>0</v>
      </c>
      <c r="G18" s="25">
        <v>0</v>
      </c>
      <c r="H18" s="34">
        <f t="shared" si="3"/>
        <v>0</v>
      </c>
    </row>
    <row r="19" spans="2:8" x14ac:dyDescent="0.2">
      <c r="B19" s="10" t="s">
        <v>20</v>
      </c>
      <c r="C19" s="26">
        <v>0</v>
      </c>
      <c r="D19" s="25">
        <v>0</v>
      </c>
      <c r="E19" s="30">
        <f t="shared" si="2"/>
        <v>0</v>
      </c>
      <c r="F19" s="25">
        <v>0</v>
      </c>
      <c r="G19" s="25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1103410</v>
      </c>
      <c r="D20" s="7">
        <f t="shared" ref="D20:H20" si="4">SUM(D21:D29)</f>
        <v>0</v>
      </c>
      <c r="E20" s="29">
        <f t="shared" si="4"/>
        <v>1103410</v>
      </c>
      <c r="F20" s="7">
        <f t="shared" si="4"/>
        <v>882823.73</v>
      </c>
      <c r="G20" s="7">
        <f t="shared" si="4"/>
        <v>882823.73</v>
      </c>
      <c r="H20" s="29">
        <f t="shared" si="4"/>
        <v>220586.27000000005</v>
      </c>
    </row>
    <row r="21" spans="2:8" ht="24" x14ac:dyDescent="0.2">
      <c r="B21" s="10" t="s">
        <v>22</v>
      </c>
      <c r="C21" s="26">
        <v>720500</v>
      </c>
      <c r="D21" s="25">
        <v>0</v>
      </c>
      <c r="E21" s="30">
        <f t="shared" si="2"/>
        <v>720500</v>
      </c>
      <c r="F21" s="25">
        <v>612865.1</v>
      </c>
      <c r="G21" s="25">
        <f>+F21</f>
        <v>612865.1</v>
      </c>
      <c r="H21" s="34">
        <f t="shared" si="3"/>
        <v>107634.90000000002</v>
      </c>
    </row>
    <row r="22" spans="2:8" x14ac:dyDescent="0.2">
      <c r="B22" s="10" t="s">
        <v>23</v>
      </c>
      <c r="C22" s="26">
        <v>70000</v>
      </c>
      <c r="D22" s="25">
        <v>0</v>
      </c>
      <c r="E22" s="30">
        <f t="shared" si="2"/>
        <v>70000</v>
      </c>
      <c r="F22" s="25">
        <v>70000</v>
      </c>
      <c r="G22" s="25">
        <f>+F22</f>
        <v>70000</v>
      </c>
      <c r="H22" s="34">
        <f t="shared" si="3"/>
        <v>0</v>
      </c>
    </row>
    <row r="23" spans="2:8" ht="24" x14ac:dyDescent="0.2">
      <c r="B23" s="10" t="s">
        <v>24</v>
      </c>
      <c r="C23" s="26">
        <v>0</v>
      </c>
      <c r="D23" s="25">
        <v>0</v>
      </c>
      <c r="E23" s="30">
        <f t="shared" si="2"/>
        <v>0</v>
      </c>
      <c r="F23" s="25">
        <v>0</v>
      </c>
      <c r="G23" s="25">
        <v>0</v>
      </c>
      <c r="H23" s="34">
        <f t="shared" si="3"/>
        <v>0</v>
      </c>
    </row>
    <row r="24" spans="2:8" ht="24" x14ac:dyDescent="0.2">
      <c r="B24" s="10" t="s">
        <v>25</v>
      </c>
      <c r="C24" s="26">
        <v>16000</v>
      </c>
      <c r="D24" s="25">
        <v>0</v>
      </c>
      <c r="E24" s="30">
        <f t="shared" si="2"/>
        <v>16000</v>
      </c>
      <c r="F24" s="25">
        <v>9157.26</v>
      </c>
      <c r="G24" s="25">
        <f>+F24</f>
        <v>9157.26</v>
      </c>
      <c r="H24" s="34">
        <f t="shared" si="3"/>
        <v>6842.74</v>
      </c>
    </row>
    <row r="25" spans="2:8" ht="23.45" customHeight="1" x14ac:dyDescent="0.2">
      <c r="B25" s="10" t="s">
        <v>26</v>
      </c>
      <c r="C25" s="26">
        <v>40000</v>
      </c>
      <c r="D25" s="25">
        <v>0</v>
      </c>
      <c r="E25" s="30">
        <f t="shared" si="2"/>
        <v>40000</v>
      </c>
      <c r="F25" s="25">
        <v>12059.01</v>
      </c>
      <c r="G25" s="25">
        <f>+F25</f>
        <v>12059.01</v>
      </c>
      <c r="H25" s="34">
        <f t="shared" si="3"/>
        <v>27940.989999999998</v>
      </c>
    </row>
    <row r="26" spans="2:8" x14ac:dyDescent="0.2">
      <c r="B26" s="10" t="s">
        <v>27</v>
      </c>
      <c r="C26" s="26">
        <v>102210</v>
      </c>
      <c r="D26" s="25">
        <v>0</v>
      </c>
      <c r="E26" s="30">
        <f t="shared" si="2"/>
        <v>102210</v>
      </c>
      <c r="F26" s="25">
        <v>40601.089999999997</v>
      </c>
      <c r="G26" s="25">
        <f>+F26</f>
        <v>40601.089999999997</v>
      </c>
      <c r="H26" s="34">
        <f t="shared" si="3"/>
        <v>61608.91</v>
      </c>
    </row>
    <row r="27" spans="2:8" ht="24" x14ac:dyDescent="0.2">
      <c r="B27" s="10" t="s">
        <v>28</v>
      </c>
      <c r="C27" s="26">
        <v>98000</v>
      </c>
      <c r="D27" s="25">
        <v>0</v>
      </c>
      <c r="E27" s="30">
        <f t="shared" si="2"/>
        <v>98000</v>
      </c>
      <c r="F27" s="25">
        <v>96744.87</v>
      </c>
      <c r="G27" s="25">
        <f>+F27</f>
        <v>96744.87</v>
      </c>
      <c r="H27" s="34">
        <f t="shared" si="3"/>
        <v>1255.1300000000047</v>
      </c>
    </row>
    <row r="28" spans="2:8" ht="12" customHeight="1" x14ac:dyDescent="0.2">
      <c r="B28" s="10" t="s">
        <v>29</v>
      </c>
      <c r="C28" s="26">
        <v>0</v>
      </c>
      <c r="D28" s="25">
        <v>0</v>
      </c>
      <c r="E28" s="30">
        <f t="shared" si="2"/>
        <v>0</v>
      </c>
      <c r="F28" s="25">
        <v>0</v>
      </c>
      <c r="G28" s="25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6">
        <v>56700</v>
      </c>
      <c r="D29" s="25">
        <v>0</v>
      </c>
      <c r="E29" s="30">
        <f t="shared" si="2"/>
        <v>56700</v>
      </c>
      <c r="F29" s="25">
        <v>41396.400000000001</v>
      </c>
      <c r="G29" s="25">
        <f>+F29</f>
        <v>41396.400000000001</v>
      </c>
      <c r="H29" s="34">
        <f t="shared" si="3"/>
        <v>15303.599999999999</v>
      </c>
    </row>
    <row r="30" spans="2:8" s="9" customFormat="1" ht="24" x14ac:dyDescent="0.2">
      <c r="B30" s="12" t="s">
        <v>31</v>
      </c>
      <c r="C30" s="7">
        <f>SUM(C31:C39)</f>
        <v>9626676</v>
      </c>
      <c r="D30" s="7">
        <f t="shared" ref="D30:H30" si="5">SUM(D31:D39)</f>
        <v>0</v>
      </c>
      <c r="E30" s="29">
        <f t="shared" si="5"/>
        <v>9626676</v>
      </c>
      <c r="F30" s="7">
        <f t="shared" si="5"/>
        <v>8326579.1799999997</v>
      </c>
      <c r="G30" s="7">
        <f t="shared" si="5"/>
        <v>8326579.1799999997</v>
      </c>
      <c r="H30" s="29">
        <f t="shared" si="5"/>
        <v>1300096.8199999998</v>
      </c>
    </row>
    <row r="31" spans="2:8" x14ac:dyDescent="0.2">
      <c r="B31" s="10" t="s">
        <v>32</v>
      </c>
      <c r="C31" s="26">
        <v>950432</v>
      </c>
      <c r="D31" s="25">
        <v>0</v>
      </c>
      <c r="E31" s="30">
        <f t="shared" si="2"/>
        <v>950432</v>
      </c>
      <c r="F31" s="25">
        <v>769830.53</v>
      </c>
      <c r="G31" s="25">
        <f t="shared" ref="G31:G38" si="6">+F31</f>
        <v>769830.53</v>
      </c>
      <c r="H31" s="34">
        <f t="shared" si="3"/>
        <v>180601.46999999997</v>
      </c>
    </row>
    <row r="32" spans="2:8" x14ac:dyDescent="0.2">
      <c r="B32" s="10" t="s">
        <v>33</v>
      </c>
      <c r="C32" s="26">
        <v>1065930</v>
      </c>
      <c r="D32" s="25">
        <v>0</v>
      </c>
      <c r="E32" s="30">
        <f t="shared" si="2"/>
        <v>1065930</v>
      </c>
      <c r="F32" s="25">
        <v>666421.89</v>
      </c>
      <c r="G32" s="25">
        <f t="shared" si="6"/>
        <v>666421.89</v>
      </c>
      <c r="H32" s="34">
        <f t="shared" si="3"/>
        <v>399508.11</v>
      </c>
    </row>
    <row r="33" spans="2:8" ht="24" x14ac:dyDescent="0.2">
      <c r="B33" s="10" t="s">
        <v>34</v>
      </c>
      <c r="C33" s="26">
        <v>946200</v>
      </c>
      <c r="D33" s="25">
        <v>0</v>
      </c>
      <c r="E33" s="30">
        <f t="shared" si="2"/>
        <v>946200</v>
      </c>
      <c r="F33" s="25">
        <v>845309.05</v>
      </c>
      <c r="G33" s="25">
        <f>+F33</f>
        <v>845309.05</v>
      </c>
      <c r="H33" s="34">
        <f t="shared" si="3"/>
        <v>100890.94999999995</v>
      </c>
    </row>
    <row r="34" spans="2:8" ht="24.6" customHeight="1" x14ac:dyDescent="0.2">
      <c r="B34" s="10" t="s">
        <v>35</v>
      </c>
      <c r="C34" s="26">
        <v>245818</v>
      </c>
      <c r="D34" s="25">
        <v>0</v>
      </c>
      <c r="E34" s="30">
        <f t="shared" si="2"/>
        <v>245818</v>
      </c>
      <c r="F34" s="25">
        <v>187970.17</v>
      </c>
      <c r="G34" s="25">
        <f t="shared" si="6"/>
        <v>187970.17</v>
      </c>
      <c r="H34" s="34">
        <f t="shared" si="3"/>
        <v>57847.829999999987</v>
      </c>
    </row>
    <row r="35" spans="2:8" ht="24" x14ac:dyDescent="0.2">
      <c r="B35" s="10" t="s">
        <v>36</v>
      </c>
      <c r="C35" s="26">
        <v>1739896</v>
      </c>
      <c r="D35" s="25">
        <v>0</v>
      </c>
      <c r="E35" s="30">
        <f t="shared" si="2"/>
        <v>1739896</v>
      </c>
      <c r="F35" s="25">
        <v>1502983.87</v>
      </c>
      <c r="G35" s="25">
        <f>+F35</f>
        <v>1502983.87</v>
      </c>
      <c r="H35" s="34">
        <f t="shared" si="3"/>
        <v>236912.12999999989</v>
      </c>
    </row>
    <row r="36" spans="2:8" ht="24" x14ac:dyDescent="0.2">
      <c r="B36" s="10" t="s">
        <v>37</v>
      </c>
      <c r="C36" s="26">
        <v>2816500</v>
      </c>
      <c r="D36" s="25">
        <v>0</v>
      </c>
      <c r="E36" s="30">
        <f t="shared" si="2"/>
        <v>2816500</v>
      </c>
      <c r="F36" s="25">
        <v>2744751.57</v>
      </c>
      <c r="G36" s="25">
        <f>+F36</f>
        <v>2744751.57</v>
      </c>
      <c r="H36" s="34">
        <f t="shared" si="3"/>
        <v>71748.430000000168</v>
      </c>
    </row>
    <row r="37" spans="2:8" x14ac:dyDescent="0.2">
      <c r="B37" s="10" t="s">
        <v>38</v>
      </c>
      <c r="C37" s="26">
        <v>1304900</v>
      </c>
      <c r="D37" s="25">
        <v>0</v>
      </c>
      <c r="E37" s="30">
        <f t="shared" si="2"/>
        <v>1304900</v>
      </c>
      <c r="F37" s="25">
        <v>1132589.77</v>
      </c>
      <c r="G37" s="25">
        <f t="shared" si="6"/>
        <v>1132589.77</v>
      </c>
      <c r="H37" s="34">
        <f t="shared" si="3"/>
        <v>172310.22999999998</v>
      </c>
    </row>
    <row r="38" spans="2:8" x14ac:dyDescent="0.2">
      <c r="B38" s="10" t="s">
        <v>39</v>
      </c>
      <c r="C38" s="26">
        <v>545000</v>
      </c>
      <c r="D38" s="25">
        <v>0</v>
      </c>
      <c r="E38" s="30">
        <f t="shared" si="2"/>
        <v>545000</v>
      </c>
      <c r="F38" s="25">
        <v>471344.33</v>
      </c>
      <c r="G38" s="25">
        <f t="shared" si="6"/>
        <v>471344.33</v>
      </c>
      <c r="H38" s="34">
        <f t="shared" si="3"/>
        <v>73655.669999999984</v>
      </c>
    </row>
    <row r="39" spans="2:8" x14ac:dyDescent="0.2">
      <c r="B39" s="10" t="s">
        <v>40</v>
      </c>
      <c r="C39" s="26">
        <v>12000</v>
      </c>
      <c r="D39" s="25">
        <v>0</v>
      </c>
      <c r="E39" s="30">
        <f t="shared" si="2"/>
        <v>12000</v>
      </c>
      <c r="F39" s="25">
        <v>5378</v>
      </c>
      <c r="G39" s="56">
        <f>+F39</f>
        <v>5378</v>
      </c>
      <c r="H39" s="34">
        <f t="shared" si="3"/>
        <v>6622</v>
      </c>
    </row>
    <row r="40" spans="2:8" s="9" customFormat="1" ht="25.5" customHeight="1" x14ac:dyDescent="0.2">
      <c r="B40" s="12" t="s">
        <v>41</v>
      </c>
      <c r="C40" s="7">
        <f>SUM(C41:C49)</f>
        <v>158000</v>
      </c>
      <c r="D40" s="7">
        <f t="shared" ref="D40:H40" si="7">SUM(D41:D49)</f>
        <v>0</v>
      </c>
      <c r="E40" s="29">
        <f t="shared" si="7"/>
        <v>158000</v>
      </c>
      <c r="F40" s="7">
        <f t="shared" si="7"/>
        <v>125743.07</v>
      </c>
      <c r="G40" s="7">
        <f t="shared" si="7"/>
        <v>125743.07</v>
      </c>
      <c r="H40" s="29">
        <f t="shared" si="7"/>
        <v>32256.929999999993</v>
      </c>
    </row>
    <row r="41" spans="2:8" ht="24" x14ac:dyDescent="0.2">
      <c r="B41" s="10" t="s">
        <v>42</v>
      </c>
      <c r="C41" s="26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6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6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>SUM(E43-F43)</f>
        <v>0</v>
      </c>
    </row>
    <row r="44" spans="2:8" x14ac:dyDescent="0.2">
      <c r="B44" s="10" t="s">
        <v>45</v>
      </c>
      <c r="C44" s="26">
        <v>158000</v>
      </c>
      <c r="D44" s="25">
        <v>0</v>
      </c>
      <c r="E44" s="30">
        <f t="shared" si="2"/>
        <v>158000</v>
      </c>
      <c r="F44" s="26">
        <v>125743.07</v>
      </c>
      <c r="G44" s="26">
        <v>125743.07</v>
      </c>
      <c r="H44" s="34">
        <f>SUM(E44-F44)</f>
        <v>32256.929999999993</v>
      </c>
    </row>
    <row r="45" spans="2:8" x14ac:dyDescent="0.2">
      <c r="B45" s="10" t="s">
        <v>46</v>
      </c>
      <c r="C45" s="26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6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6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6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ht="12.75" thickBot="1" x14ac:dyDescent="0.25">
      <c r="B49" s="10" t="s">
        <v>50</v>
      </c>
      <c r="C49" s="36">
        <v>0</v>
      </c>
      <c r="D49" s="25">
        <v>0</v>
      </c>
      <c r="E49" s="30">
        <f t="shared" si="2"/>
        <v>0</v>
      </c>
      <c r="F49" s="36">
        <v>0</v>
      </c>
      <c r="G49" s="3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4093365</v>
      </c>
      <c r="D50" s="7">
        <f t="shared" ref="D50:H50" si="8">SUM(D51:D59)</f>
        <v>0</v>
      </c>
      <c r="E50" s="29">
        <f t="shared" si="8"/>
        <v>4093365</v>
      </c>
      <c r="F50" s="7">
        <f t="shared" si="8"/>
        <v>3549391.79</v>
      </c>
      <c r="G50" s="7">
        <f t="shared" si="8"/>
        <v>3549391.79</v>
      </c>
      <c r="H50" s="29">
        <f t="shared" si="8"/>
        <v>543973.21</v>
      </c>
    </row>
    <row r="51" spans="2:8" x14ac:dyDescent="0.2">
      <c r="B51" s="10" t="s">
        <v>52</v>
      </c>
      <c r="C51" s="26">
        <v>2690365</v>
      </c>
      <c r="D51" s="25">
        <v>0</v>
      </c>
      <c r="E51" s="30">
        <f t="shared" si="2"/>
        <v>2690365</v>
      </c>
      <c r="F51" s="25">
        <v>2562334.85</v>
      </c>
      <c r="G51" s="25">
        <f>+F51</f>
        <v>2562334.85</v>
      </c>
      <c r="H51" s="34">
        <f t="shared" si="3"/>
        <v>128030.14999999991</v>
      </c>
    </row>
    <row r="52" spans="2:8" x14ac:dyDescent="0.2">
      <c r="B52" s="10" t="s">
        <v>53</v>
      </c>
      <c r="C52" s="26">
        <v>49000</v>
      </c>
      <c r="D52" s="25">
        <v>0</v>
      </c>
      <c r="E52" s="30">
        <f t="shared" si="2"/>
        <v>49000</v>
      </c>
      <c r="F52" s="25">
        <v>49000</v>
      </c>
      <c r="G52" s="25">
        <f>+F52</f>
        <v>49000</v>
      </c>
      <c r="H52" s="34">
        <f t="shared" si="3"/>
        <v>0</v>
      </c>
    </row>
    <row r="53" spans="2:8" ht="24" x14ac:dyDescent="0.2">
      <c r="B53" s="10" t="s">
        <v>54</v>
      </c>
      <c r="C53" s="26">
        <v>0</v>
      </c>
      <c r="D53" s="25">
        <v>0</v>
      </c>
      <c r="E53" s="30">
        <f t="shared" si="2"/>
        <v>0</v>
      </c>
      <c r="F53" s="25">
        <v>0</v>
      </c>
      <c r="G53" s="25">
        <v>0</v>
      </c>
      <c r="H53" s="34">
        <f t="shared" si="3"/>
        <v>0</v>
      </c>
    </row>
    <row r="54" spans="2:8" x14ac:dyDescent="0.2">
      <c r="B54" s="10" t="s">
        <v>55</v>
      </c>
      <c r="C54" s="26">
        <v>990000</v>
      </c>
      <c r="D54" s="25">
        <v>0</v>
      </c>
      <c r="E54" s="30">
        <f t="shared" si="2"/>
        <v>990000</v>
      </c>
      <c r="F54" s="25">
        <v>833800</v>
      </c>
      <c r="G54" s="25">
        <f>+F54</f>
        <v>833800</v>
      </c>
      <c r="H54" s="34">
        <f t="shared" si="3"/>
        <v>156200</v>
      </c>
    </row>
    <row r="55" spans="2:8" x14ac:dyDescent="0.2">
      <c r="B55" s="10" t="s">
        <v>56</v>
      </c>
      <c r="C55" s="26">
        <v>0</v>
      </c>
      <c r="D55" s="25">
        <v>0</v>
      </c>
      <c r="E55" s="30">
        <f t="shared" si="2"/>
        <v>0</v>
      </c>
      <c r="F55" s="25">
        <v>0</v>
      </c>
      <c r="G55" s="25">
        <v>0</v>
      </c>
      <c r="H55" s="34">
        <f t="shared" si="3"/>
        <v>0</v>
      </c>
    </row>
    <row r="56" spans="2:8" x14ac:dyDescent="0.2">
      <c r="B56" s="10" t="s">
        <v>57</v>
      </c>
      <c r="C56" s="26">
        <v>364000</v>
      </c>
      <c r="D56" s="25">
        <v>0</v>
      </c>
      <c r="E56" s="30">
        <f t="shared" si="2"/>
        <v>364000</v>
      </c>
      <c r="F56" s="25">
        <v>104256.94</v>
      </c>
      <c r="G56" s="25">
        <f>+F56</f>
        <v>104256.94</v>
      </c>
      <c r="H56" s="34">
        <f t="shared" si="3"/>
        <v>259743.06</v>
      </c>
    </row>
    <row r="57" spans="2:8" x14ac:dyDescent="0.2">
      <c r="B57" s="10" t="s">
        <v>58</v>
      </c>
      <c r="C57" s="26">
        <v>0</v>
      </c>
      <c r="D57" s="25">
        <v>0</v>
      </c>
      <c r="E57" s="30">
        <f t="shared" si="2"/>
        <v>0</v>
      </c>
      <c r="F57" s="25">
        <v>0</v>
      </c>
      <c r="G57" s="25">
        <v>0</v>
      </c>
      <c r="H57" s="34">
        <f t="shared" si="3"/>
        <v>0</v>
      </c>
    </row>
    <row r="58" spans="2:8" x14ac:dyDescent="0.2">
      <c r="B58" s="10" t="s">
        <v>59</v>
      </c>
      <c r="C58" s="26">
        <v>0</v>
      </c>
      <c r="D58" s="25">
        <v>0</v>
      </c>
      <c r="E58" s="30">
        <f t="shared" si="2"/>
        <v>0</v>
      </c>
      <c r="F58" s="25"/>
      <c r="G58" s="25"/>
      <c r="H58" s="34">
        <f t="shared" si="3"/>
        <v>0</v>
      </c>
    </row>
    <row r="59" spans="2:8" x14ac:dyDescent="0.2">
      <c r="B59" s="10" t="s">
        <v>60</v>
      </c>
      <c r="C59" s="26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1056976</v>
      </c>
      <c r="D60" s="7">
        <f t="shared" ref="D60:H60" si="9">SUM(D61:D63)</f>
        <v>0</v>
      </c>
      <c r="E60" s="29">
        <f t="shared" si="9"/>
        <v>1056976</v>
      </c>
      <c r="F60" s="7">
        <f t="shared" si="9"/>
        <v>763139.77</v>
      </c>
      <c r="G60" s="7">
        <f t="shared" si="9"/>
        <v>763139.77</v>
      </c>
      <c r="H60" s="29">
        <f t="shared" si="9"/>
        <v>293836.23</v>
      </c>
    </row>
    <row r="61" spans="2:8" x14ac:dyDescent="0.2">
      <c r="B61" s="10" t="s">
        <v>62</v>
      </c>
      <c r="C61" s="26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6">
        <v>1056976</v>
      </c>
      <c r="D62" s="25">
        <v>0</v>
      </c>
      <c r="E62" s="30">
        <f t="shared" si="2"/>
        <v>1056976</v>
      </c>
      <c r="F62" s="25">
        <v>763139.77</v>
      </c>
      <c r="G62" s="25">
        <f>+F62</f>
        <v>763139.77</v>
      </c>
      <c r="H62" s="34">
        <f t="shared" si="3"/>
        <v>293836.23</v>
      </c>
    </row>
    <row r="63" spans="2:8" x14ac:dyDescent="0.2">
      <c r="B63" s="10" t="s">
        <v>64</v>
      </c>
      <c r="C63" s="26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10">SUM(D65:D72)</f>
        <v>0</v>
      </c>
      <c r="E64" s="29">
        <f t="shared" si="10"/>
        <v>0</v>
      </c>
      <c r="F64" s="7">
        <f t="shared" si="10"/>
        <v>0</v>
      </c>
      <c r="G64" s="7">
        <f t="shared" si="10"/>
        <v>0</v>
      </c>
      <c r="H64" s="29">
        <f t="shared" si="10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1">SUM(D74:D76)</f>
        <v>0</v>
      </c>
      <c r="E73" s="29">
        <f t="shared" si="11"/>
        <v>0</v>
      </c>
      <c r="F73" s="7">
        <f t="shared" si="11"/>
        <v>0</v>
      </c>
      <c r="G73" s="7">
        <f t="shared" si="11"/>
        <v>0</v>
      </c>
      <c r="H73" s="29">
        <f t="shared" si="11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2">SUM(D78:D84)</f>
        <v>0</v>
      </c>
      <c r="E77" s="29">
        <f t="shared" si="12"/>
        <v>0</v>
      </c>
      <c r="F77" s="7">
        <f t="shared" si="12"/>
        <v>0</v>
      </c>
      <c r="G77" s="7">
        <f t="shared" si="12"/>
        <v>0</v>
      </c>
      <c r="H77" s="29">
        <f t="shared" si="12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3">SUM(C80:D80)</f>
        <v>0</v>
      </c>
      <c r="F80" s="26">
        <v>0</v>
      </c>
      <c r="G80" s="25">
        <v>0</v>
      </c>
      <c r="H80" s="34">
        <f t="shared" ref="H80:H84" si="14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3"/>
        <v>0</v>
      </c>
      <c r="F81" s="26">
        <v>0</v>
      </c>
      <c r="G81" s="25">
        <v>0</v>
      </c>
      <c r="H81" s="34">
        <f t="shared" si="14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3"/>
        <v>0</v>
      </c>
      <c r="F82" s="26">
        <v>0</v>
      </c>
      <c r="G82" s="25">
        <v>0</v>
      </c>
      <c r="H82" s="34">
        <f t="shared" si="14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3"/>
        <v>0</v>
      </c>
      <c r="F83" s="26">
        <v>0</v>
      </c>
      <c r="G83" s="25">
        <v>0</v>
      </c>
      <c r="H83" s="34">
        <f t="shared" si="14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3"/>
        <v>0</v>
      </c>
      <c r="F84" s="26">
        <v>0</v>
      </c>
      <c r="G84" s="25">
        <v>0</v>
      </c>
      <c r="H84" s="34">
        <f t="shared" si="14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5">SUM(D86,D94,D104,D114,D124,D134,D138,D147,D151)</f>
        <v>0</v>
      </c>
      <c r="E85" s="31">
        <f t="shared" si="15"/>
        <v>0</v>
      </c>
      <c r="F85" s="17">
        <f t="shared" si="15"/>
        <v>0</v>
      </c>
      <c r="G85" s="17">
        <f t="shared" si="15"/>
        <v>0</v>
      </c>
      <c r="H85" s="31">
        <f t="shared" si="15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6">SUM(D87:D93)</f>
        <v>0</v>
      </c>
      <c r="E86" s="29">
        <f t="shared" si="16"/>
        <v>0</v>
      </c>
      <c r="F86" s="7">
        <f t="shared" si="16"/>
        <v>0</v>
      </c>
      <c r="G86" s="7">
        <f t="shared" si="16"/>
        <v>0</v>
      </c>
      <c r="H86" s="29">
        <f t="shared" si="16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7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8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8"/>
        <v>0</v>
      </c>
      <c r="F89" s="26">
        <v>0</v>
      </c>
      <c r="G89" s="26">
        <v>0</v>
      </c>
      <c r="H89" s="34">
        <f t="shared" si="17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8"/>
        <v>0</v>
      </c>
      <c r="F90" s="26">
        <v>0</v>
      </c>
      <c r="G90" s="26">
        <v>0</v>
      </c>
      <c r="H90" s="34">
        <f t="shared" si="17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8"/>
        <v>0</v>
      </c>
      <c r="F91" s="26">
        <v>0</v>
      </c>
      <c r="G91" s="26">
        <v>0</v>
      </c>
      <c r="H91" s="34">
        <f t="shared" si="17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8"/>
        <v>0</v>
      </c>
      <c r="F92" s="26">
        <v>0</v>
      </c>
      <c r="G92" s="26">
        <v>0</v>
      </c>
      <c r="H92" s="34">
        <f t="shared" si="17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8"/>
        <v>0</v>
      </c>
      <c r="F93" s="26">
        <v>0</v>
      </c>
      <c r="G93" s="26">
        <v>0</v>
      </c>
      <c r="H93" s="34">
        <f t="shared" si="17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9">SUM(D95:D103)</f>
        <v>0</v>
      </c>
      <c r="E94" s="29">
        <f t="shared" si="19"/>
        <v>0</v>
      </c>
      <c r="F94" s="7">
        <f t="shared" si="19"/>
        <v>0</v>
      </c>
      <c r="G94" s="7">
        <f t="shared" si="19"/>
        <v>0</v>
      </c>
      <c r="H94" s="29">
        <f t="shared" si="19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8"/>
        <v>0</v>
      </c>
      <c r="F95" s="26">
        <v>0</v>
      </c>
      <c r="G95" s="26">
        <v>0</v>
      </c>
      <c r="H95" s="34">
        <f t="shared" si="17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8"/>
        <v>0</v>
      </c>
      <c r="F96" s="26">
        <v>0</v>
      </c>
      <c r="G96" s="26">
        <v>0</v>
      </c>
      <c r="H96" s="34">
        <f t="shared" si="17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8"/>
        <v>0</v>
      </c>
      <c r="F97" s="26">
        <v>0</v>
      </c>
      <c r="G97" s="26">
        <v>0</v>
      </c>
      <c r="H97" s="34">
        <f t="shared" si="17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8"/>
        <v>0</v>
      </c>
      <c r="F98" s="26">
        <v>0</v>
      </c>
      <c r="G98" s="26">
        <v>0</v>
      </c>
      <c r="H98" s="34">
        <f t="shared" si="17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8"/>
        <v>0</v>
      </c>
      <c r="F99" s="26">
        <v>0</v>
      </c>
      <c r="G99" s="26">
        <v>0</v>
      </c>
      <c r="H99" s="34">
        <f t="shared" si="17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8"/>
        <v>0</v>
      </c>
      <c r="F100" s="26">
        <v>0</v>
      </c>
      <c r="G100" s="26">
        <v>0</v>
      </c>
      <c r="H100" s="34">
        <f t="shared" si="17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8"/>
        <v>0</v>
      </c>
      <c r="F101" s="26">
        <v>0</v>
      </c>
      <c r="G101" s="26">
        <v>0</v>
      </c>
      <c r="H101" s="34">
        <f t="shared" si="17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8"/>
        <v>0</v>
      </c>
      <c r="F102" s="26">
        <v>0</v>
      </c>
      <c r="G102" s="26">
        <v>0</v>
      </c>
      <c r="H102" s="34">
        <f t="shared" si="17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8"/>
        <v>0</v>
      </c>
      <c r="F103" s="26">
        <v>0</v>
      </c>
      <c r="G103" s="26">
        <v>0</v>
      </c>
      <c r="H103" s="34">
        <f t="shared" si="17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20">SUM(D105:D113)</f>
        <v>0</v>
      </c>
      <c r="E104" s="29">
        <f t="shared" si="20"/>
        <v>0</v>
      </c>
      <c r="F104" s="7">
        <f t="shared" si="20"/>
        <v>0</v>
      </c>
      <c r="G104" s="7">
        <f t="shared" si="20"/>
        <v>0</v>
      </c>
      <c r="H104" s="29">
        <f t="shared" si="20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8"/>
        <v>0</v>
      </c>
      <c r="F105" s="26">
        <v>0</v>
      </c>
      <c r="G105" s="26">
        <v>0</v>
      </c>
      <c r="H105" s="34">
        <f t="shared" si="17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8"/>
        <v>0</v>
      </c>
      <c r="F106" s="26">
        <v>0</v>
      </c>
      <c r="G106" s="26">
        <v>0</v>
      </c>
      <c r="H106" s="34">
        <f t="shared" si="17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8"/>
        <v>0</v>
      </c>
      <c r="F107" s="26">
        <v>0</v>
      </c>
      <c r="G107" s="26">
        <v>0</v>
      </c>
      <c r="H107" s="34">
        <f t="shared" si="17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8"/>
        <v>0</v>
      </c>
      <c r="F108" s="26">
        <v>0</v>
      </c>
      <c r="G108" s="26">
        <v>0</v>
      </c>
      <c r="H108" s="34">
        <f t="shared" si="17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8"/>
        <v>0</v>
      </c>
      <c r="F109" s="26">
        <v>0</v>
      </c>
      <c r="G109" s="26">
        <v>0</v>
      </c>
      <c r="H109" s="34">
        <f t="shared" si="17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8"/>
        <v>0</v>
      </c>
      <c r="F110" s="26">
        <v>0</v>
      </c>
      <c r="G110" s="26">
        <v>0</v>
      </c>
      <c r="H110" s="34">
        <f t="shared" si="17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8"/>
        <v>0</v>
      </c>
      <c r="F111" s="26">
        <v>0</v>
      </c>
      <c r="G111" s="26">
        <v>0</v>
      </c>
      <c r="H111" s="34">
        <f t="shared" si="17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8"/>
        <v>0</v>
      </c>
      <c r="F112" s="26">
        <v>0</v>
      </c>
      <c r="G112" s="26">
        <v>0</v>
      </c>
      <c r="H112" s="34">
        <f t="shared" si="17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8"/>
        <v>0</v>
      </c>
      <c r="F113" s="26">
        <v>0</v>
      </c>
      <c r="G113" s="26">
        <v>0</v>
      </c>
      <c r="H113" s="34">
        <f t="shared" si="17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1">SUM(D115:D123)</f>
        <v>0</v>
      </c>
      <c r="E114" s="29">
        <f t="shared" si="21"/>
        <v>0</v>
      </c>
      <c r="F114" s="7">
        <f t="shared" si="21"/>
        <v>0</v>
      </c>
      <c r="G114" s="7">
        <f t="shared" si="21"/>
        <v>0</v>
      </c>
      <c r="H114" s="29">
        <f t="shared" si="21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8"/>
        <v>0</v>
      </c>
      <c r="F115" s="26">
        <v>0</v>
      </c>
      <c r="G115" s="26">
        <v>0</v>
      </c>
      <c r="H115" s="34">
        <f t="shared" si="17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8"/>
        <v>0</v>
      </c>
      <c r="F116" s="26">
        <v>0</v>
      </c>
      <c r="G116" s="26">
        <v>0</v>
      </c>
      <c r="H116" s="34">
        <f t="shared" si="17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8"/>
        <v>0</v>
      </c>
      <c r="F117" s="26">
        <v>0</v>
      </c>
      <c r="G117" s="26">
        <v>0</v>
      </c>
      <c r="H117" s="34">
        <f t="shared" si="17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8"/>
        <v>0</v>
      </c>
      <c r="F118" s="26">
        <v>0</v>
      </c>
      <c r="G118" s="26">
        <v>0</v>
      </c>
      <c r="H118" s="34">
        <f t="shared" si="17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8"/>
        <v>0</v>
      </c>
      <c r="F119" s="26">
        <v>0</v>
      </c>
      <c r="G119" s="26">
        <v>0</v>
      </c>
      <c r="H119" s="34">
        <f t="shared" si="17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8"/>
        <v>0</v>
      </c>
      <c r="F120" s="26">
        <v>0</v>
      </c>
      <c r="G120" s="26">
        <v>0</v>
      </c>
      <c r="H120" s="34">
        <f t="shared" si="17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8"/>
        <v>0</v>
      </c>
      <c r="F121" s="26">
        <v>0</v>
      </c>
      <c r="G121" s="26">
        <v>0</v>
      </c>
      <c r="H121" s="34">
        <f t="shared" si="17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8"/>
        <v>0</v>
      </c>
      <c r="F122" s="26">
        <v>0</v>
      </c>
      <c r="G122" s="26">
        <v>0</v>
      </c>
      <c r="H122" s="34">
        <f t="shared" si="17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8"/>
        <v>0</v>
      </c>
      <c r="F123" s="26">
        <v>0</v>
      </c>
      <c r="G123" s="26">
        <v>0</v>
      </c>
      <c r="H123" s="34">
        <f t="shared" si="17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2">SUM(D125:D133)</f>
        <v>0</v>
      </c>
      <c r="E124" s="29">
        <f t="shared" si="22"/>
        <v>0</v>
      </c>
      <c r="F124" s="7">
        <f t="shared" si="22"/>
        <v>0</v>
      </c>
      <c r="G124" s="7">
        <f t="shared" si="22"/>
        <v>0</v>
      </c>
      <c r="H124" s="29">
        <f t="shared" si="22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8"/>
        <v>0</v>
      </c>
      <c r="F125" s="26">
        <v>0</v>
      </c>
      <c r="G125" s="26">
        <v>0</v>
      </c>
      <c r="H125" s="34">
        <f t="shared" si="17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8"/>
        <v>0</v>
      </c>
      <c r="F126" s="26">
        <v>0</v>
      </c>
      <c r="G126" s="26">
        <v>0</v>
      </c>
      <c r="H126" s="34">
        <f t="shared" si="17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8"/>
        <v>0</v>
      </c>
      <c r="F127" s="26">
        <v>0</v>
      </c>
      <c r="G127" s="26">
        <v>0</v>
      </c>
      <c r="H127" s="34">
        <f t="shared" si="17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8"/>
        <v>0</v>
      </c>
      <c r="F128" s="26">
        <v>0</v>
      </c>
      <c r="G128" s="26">
        <v>0</v>
      </c>
      <c r="H128" s="34">
        <f t="shared" si="17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8"/>
        <v>0</v>
      </c>
      <c r="F129" s="26">
        <v>0</v>
      </c>
      <c r="G129" s="26">
        <v>0</v>
      </c>
      <c r="H129" s="34">
        <f t="shared" si="17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8"/>
        <v>0</v>
      </c>
      <c r="F130" s="26">
        <v>0</v>
      </c>
      <c r="G130" s="26">
        <v>0</v>
      </c>
      <c r="H130" s="34">
        <f t="shared" si="17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8"/>
        <v>0</v>
      </c>
      <c r="F131" s="26">
        <v>0</v>
      </c>
      <c r="G131" s="25">
        <v>0</v>
      </c>
      <c r="H131" s="34">
        <f t="shared" si="17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8"/>
        <v>0</v>
      </c>
      <c r="F132" s="26">
        <v>0</v>
      </c>
      <c r="G132" s="25">
        <v>0</v>
      </c>
      <c r="H132" s="34">
        <f t="shared" si="17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8"/>
        <v>0</v>
      </c>
      <c r="F133" s="26">
        <v>0</v>
      </c>
      <c r="G133" s="25">
        <v>0</v>
      </c>
      <c r="H133" s="34">
        <f t="shared" si="17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3">SUM(D135:D137)</f>
        <v>0</v>
      </c>
      <c r="E134" s="29">
        <f t="shared" si="23"/>
        <v>0</v>
      </c>
      <c r="F134" s="7">
        <f t="shared" si="23"/>
        <v>0</v>
      </c>
      <c r="G134" s="7">
        <f t="shared" si="23"/>
        <v>0</v>
      </c>
      <c r="H134" s="29">
        <f t="shared" si="23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8"/>
        <v>0</v>
      </c>
      <c r="F135" s="26">
        <v>0</v>
      </c>
      <c r="G135" s="26">
        <v>0</v>
      </c>
      <c r="H135" s="34">
        <f t="shared" si="17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8"/>
        <v>0</v>
      </c>
      <c r="F136" s="26">
        <v>0</v>
      </c>
      <c r="G136" s="26">
        <v>0</v>
      </c>
      <c r="H136" s="34">
        <f t="shared" si="17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8"/>
        <v>0</v>
      </c>
      <c r="F137" s="26">
        <v>0</v>
      </c>
      <c r="G137" s="26">
        <v>0</v>
      </c>
      <c r="H137" s="34">
        <f t="shared" si="17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4">SUM(D139:D146)</f>
        <v>0</v>
      </c>
      <c r="E138" s="29">
        <f t="shared" si="24"/>
        <v>0</v>
      </c>
      <c r="F138" s="7">
        <f t="shared" si="24"/>
        <v>0</v>
      </c>
      <c r="G138" s="7">
        <f t="shared" si="24"/>
        <v>0</v>
      </c>
      <c r="H138" s="29">
        <f t="shared" si="24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8"/>
        <v>0</v>
      </c>
      <c r="F139" s="26">
        <v>0</v>
      </c>
      <c r="G139" s="26">
        <v>0</v>
      </c>
      <c r="H139" s="34">
        <f t="shared" si="17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8"/>
        <v>0</v>
      </c>
      <c r="F140" s="26">
        <v>0</v>
      </c>
      <c r="G140" s="26">
        <v>0</v>
      </c>
      <c r="H140" s="34">
        <f t="shared" si="17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8"/>
        <v>0</v>
      </c>
      <c r="F141" s="26">
        <v>0</v>
      </c>
      <c r="G141" s="26">
        <v>0</v>
      </c>
      <c r="H141" s="34">
        <f t="shared" si="17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8"/>
        <v>0</v>
      </c>
      <c r="F142" s="26">
        <v>0</v>
      </c>
      <c r="G142" s="26">
        <v>0</v>
      </c>
      <c r="H142" s="34">
        <f t="shared" si="17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8"/>
        <v>0</v>
      </c>
      <c r="F143" s="26">
        <v>0</v>
      </c>
      <c r="G143" s="26">
        <v>0</v>
      </c>
      <c r="H143" s="34">
        <f t="shared" si="17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8"/>
        <v>0</v>
      </c>
      <c r="F144" s="26">
        <v>0</v>
      </c>
      <c r="G144" s="26">
        <v>0</v>
      </c>
      <c r="H144" s="34">
        <f t="shared" si="17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8"/>
        <v>0</v>
      </c>
      <c r="F145" s="26">
        <v>0</v>
      </c>
      <c r="G145" s="26">
        <v>0</v>
      </c>
      <c r="H145" s="34">
        <f t="shared" si="17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8"/>
        <v>0</v>
      </c>
      <c r="F146" s="26">
        <v>0</v>
      </c>
      <c r="G146" s="26">
        <v>0</v>
      </c>
      <c r="H146" s="34">
        <f t="shared" si="17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5">SUM(D148:D150)</f>
        <v>0</v>
      </c>
      <c r="E147" s="29">
        <f t="shared" si="25"/>
        <v>0</v>
      </c>
      <c r="F147" s="7">
        <f t="shared" si="25"/>
        <v>0</v>
      </c>
      <c r="G147" s="7">
        <f t="shared" si="25"/>
        <v>0</v>
      </c>
      <c r="H147" s="29">
        <f t="shared" si="25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8"/>
        <v>0</v>
      </c>
      <c r="F148" s="26">
        <v>0</v>
      </c>
      <c r="G148" s="26">
        <v>0</v>
      </c>
      <c r="H148" s="34">
        <f t="shared" si="17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8"/>
        <v>0</v>
      </c>
      <c r="F149" s="26">
        <v>0</v>
      </c>
      <c r="G149" s="26">
        <v>0</v>
      </c>
      <c r="H149" s="34">
        <f t="shared" si="17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8"/>
        <v>0</v>
      </c>
      <c r="F150" s="26">
        <v>0</v>
      </c>
      <c r="G150" s="26">
        <v>0</v>
      </c>
      <c r="H150" s="34">
        <f t="shared" si="17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6">SUM(D152:D158)</f>
        <v>0</v>
      </c>
      <c r="E151" s="29">
        <f t="shared" si="26"/>
        <v>0</v>
      </c>
      <c r="F151" s="7">
        <f t="shared" si="26"/>
        <v>0</v>
      </c>
      <c r="G151" s="7">
        <f t="shared" si="26"/>
        <v>0</v>
      </c>
      <c r="H151" s="29">
        <f t="shared" si="26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8"/>
        <v>0</v>
      </c>
      <c r="F152" s="26">
        <v>0</v>
      </c>
      <c r="G152" s="26">
        <v>0</v>
      </c>
      <c r="H152" s="34">
        <f t="shared" si="17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8"/>
        <v>0</v>
      </c>
      <c r="F153" s="26">
        <v>0</v>
      </c>
      <c r="G153" s="26">
        <v>0</v>
      </c>
      <c r="H153" s="34">
        <f t="shared" si="17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7">SUM(C154:D154)</f>
        <v>0</v>
      </c>
      <c r="F154" s="26">
        <v>0</v>
      </c>
      <c r="G154" s="26">
        <v>0</v>
      </c>
      <c r="H154" s="34">
        <f t="shared" ref="H154:H158" si="28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7"/>
        <v>0</v>
      </c>
      <c r="F155" s="26">
        <v>0</v>
      </c>
      <c r="G155" s="26">
        <v>0</v>
      </c>
      <c r="H155" s="34">
        <f t="shared" si="28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7"/>
        <v>0</v>
      </c>
      <c r="F156" s="26">
        <v>0</v>
      </c>
      <c r="G156" s="26">
        <v>0</v>
      </c>
      <c r="H156" s="34">
        <f t="shared" si="28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7"/>
        <v>0</v>
      </c>
      <c r="F157" s="26">
        <v>0</v>
      </c>
      <c r="G157" s="26">
        <v>0</v>
      </c>
      <c r="H157" s="34">
        <f t="shared" si="28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7"/>
        <v>0</v>
      </c>
      <c r="F158" s="26">
        <v>0</v>
      </c>
      <c r="G158" s="26">
        <v>0</v>
      </c>
      <c r="H158" s="34">
        <f t="shared" si="28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65000000</v>
      </c>
      <c r="D160" s="24">
        <f t="shared" ref="D160:G160" si="29">SUM(D10,D85)</f>
        <v>0</v>
      </c>
      <c r="E160" s="32">
        <f>SUM(E10,E85)</f>
        <v>65000000</v>
      </c>
      <c r="F160" s="24">
        <f t="shared" si="29"/>
        <v>54027829.879999995</v>
      </c>
      <c r="G160" s="24">
        <f t="shared" si="29"/>
        <v>54027829.879999995</v>
      </c>
      <c r="H160" s="32">
        <f>SUM(H10,H85)</f>
        <v>10972170.120000001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2022-05-02T20:23:18Z</cp:lastPrinted>
  <dcterms:created xsi:type="dcterms:W3CDTF">2020-01-08T21:14:59Z</dcterms:created>
  <dcterms:modified xsi:type="dcterms:W3CDTF">2023-01-31T23:43:31Z</dcterms:modified>
</cp:coreProperties>
</file>